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bookViews>
    <workbookView xWindow="0" yWindow="0" windowWidth="15345" windowHeight="4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3" i="1"/>
  <c r="J4" i="1"/>
  <c r="J5" i="1"/>
  <c r="J6" i="1"/>
  <c r="J7" i="1"/>
  <c r="J8" i="1"/>
  <c r="J9" i="1"/>
  <c r="J10" i="1"/>
  <c r="J11" i="1"/>
  <c r="J12" i="1"/>
  <c r="J3" i="1"/>
  <c r="I4" i="1"/>
  <c r="I5" i="1"/>
  <c r="I6" i="1"/>
  <c r="I7" i="1"/>
  <c r="I8" i="1"/>
  <c r="I9" i="1"/>
  <c r="I10" i="1"/>
  <c r="I11" i="1"/>
  <c r="I12" i="1"/>
  <c r="I3" i="1"/>
  <c r="H4" i="1"/>
  <c r="H5" i="1"/>
  <c r="H6" i="1"/>
  <c r="H7" i="1"/>
  <c r="H8" i="1"/>
  <c r="H9" i="1"/>
  <c r="H10" i="1"/>
  <c r="H11" i="1"/>
  <c r="H12" i="1"/>
  <c r="H3" i="1"/>
  <c r="D4" i="1"/>
  <c r="D5" i="1"/>
  <c r="D6" i="1"/>
  <c r="D7" i="1"/>
  <c r="D8" i="1"/>
  <c r="D9" i="1"/>
  <c r="D10" i="1"/>
  <c r="D11" i="1"/>
  <c r="D12" i="1"/>
  <c r="D3" i="1"/>
  <c r="E3" i="1" s="1"/>
  <c r="F3" i="1" s="1"/>
  <c r="C4" i="1"/>
  <c r="C5" i="1"/>
  <c r="C6" i="1"/>
  <c r="C7" i="1"/>
  <c r="C8" i="1"/>
  <c r="C9" i="1"/>
  <c r="C10" i="1"/>
  <c r="C11" i="1"/>
  <c r="C12" i="1"/>
  <c r="C3" i="1"/>
  <c r="F10" i="1"/>
  <c r="E4" i="1"/>
  <c r="F4" i="1" s="1"/>
  <c r="E5" i="1"/>
  <c r="F5" i="1" s="1"/>
  <c r="E6" i="1"/>
  <c r="F6" i="1" s="1"/>
  <c r="E8" i="1"/>
  <c r="F8" i="1" s="1"/>
  <c r="E9" i="1"/>
  <c r="F9" i="1" s="1"/>
  <c r="E10" i="1"/>
  <c r="E12" i="1"/>
  <c r="F12" i="1" s="1"/>
  <c r="E11" i="1" l="1"/>
  <c r="F11" i="1" s="1"/>
  <c r="E7" i="1"/>
  <c r="F7" i="1" s="1"/>
</calcChain>
</file>

<file path=xl/sharedStrings.xml><?xml version="1.0" encoding="utf-8"?>
<sst xmlns="http://schemas.openxmlformats.org/spreadsheetml/2006/main" count="24" uniqueCount="23">
  <si>
    <t>Фамилия</t>
  </si>
  <si>
    <t>Начислено всего</t>
  </si>
  <si>
    <t>Облагаемая сумма</t>
  </si>
  <si>
    <t>Удержано всего</t>
  </si>
  <si>
    <t>Сумма к выдаче</t>
  </si>
  <si>
    <t>Районный коэффициент</t>
  </si>
  <si>
    <t>Премия</t>
  </si>
  <si>
    <t>Аванс</t>
  </si>
  <si>
    <t>Фам.1</t>
  </si>
  <si>
    <t>Фам.2</t>
  </si>
  <si>
    <t>Фам.3</t>
  </si>
  <si>
    <t>Фам.4</t>
  </si>
  <si>
    <t>Фам.5</t>
  </si>
  <si>
    <t>Фам.6</t>
  </si>
  <si>
    <t>Фам.7</t>
  </si>
  <si>
    <t>Фам.8</t>
  </si>
  <si>
    <t>Фам.9</t>
  </si>
  <si>
    <t>Фам10</t>
  </si>
  <si>
    <t>Начислено по видам оплат</t>
  </si>
  <si>
    <t>Подоходный налог</t>
  </si>
  <si>
    <t>Уудержано и зачтено</t>
  </si>
  <si>
    <t>Пенсионный фонд</t>
  </si>
  <si>
    <t>Минимальная зарплата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</si>
</sst>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</cellXfs>
  <cellStyles count="1">
    <cellStyle name="Обычный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selection activeCell="H18" sqref="H18"/>
    </sheetView>
  </sheetViews>
  <sheetFormatPr defaultRowHeight="15" x14ac:dyDescent="0.25"/>
  <cols>
    <col min="1" max="1" width="10.42578125" customWidth="1"/>
    <col min="2" max="2" width="14.140625" customWidth="1"/>
    <col min="3" max="3" width="14" customWidth="1"/>
    <col min="4" max="4" width="10.42578125" customWidth="1"/>
    <col min="5" max="5" width="11.85546875" customWidth="1"/>
    <col min="6" max="6" width="13.28515625" customWidth="1"/>
    <col min="8" max="8" width="14.140625" customWidth="1"/>
    <col min="9" max="9" width="13.5703125" customWidth="1"/>
    <col min="10" max="10" width="10.5703125" customWidth="1"/>
    <col min="12" max="12" width="15.140625" customWidth="1"/>
  </cols>
  <sheetData>
    <row r="1" spans="1:12" ht="15.75" x14ac:dyDescent="0.25">
      <c r="A1" s="6" t="s">
        <v>0</v>
      </c>
      <c r="B1" s="7" t="s">
        <v>18</v>
      </c>
      <c r="C1" s="7"/>
      <c r="D1" s="7"/>
      <c r="E1" s="7" t="s">
        <v>1</v>
      </c>
      <c r="F1" s="7" t="s">
        <v>2</v>
      </c>
      <c r="G1" s="7" t="s">
        <v>20</v>
      </c>
      <c r="H1" s="7"/>
      <c r="I1" s="7"/>
      <c r="J1" s="7" t="s">
        <v>3</v>
      </c>
      <c r="K1" s="7" t="s">
        <v>4</v>
      </c>
      <c r="L1" s="8" t="s">
        <v>22</v>
      </c>
    </row>
    <row r="2" spans="1:12" ht="28.5" customHeight="1" x14ac:dyDescent="0.25">
      <c r="A2" s="9"/>
      <c r="B2" s="5" t="s">
        <v>18</v>
      </c>
      <c r="C2" s="5" t="s">
        <v>5</v>
      </c>
      <c r="D2" s="5" t="s">
        <v>6</v>
      </c>
      <c r="E2" s="2"/>
      <c r="F2" s="2"/>
      <c r="G2" s="5" t="s">
        <v>7</v>
      </c>
      <c r="H2" s="5" t="s">
        <v>19</v>
      </c>
      <c r="I2" s="5" t="s">
        <v>21</v>
      </c>
      <c r="J2" s="2"/>
      <c r="K2" s="2"/>
      <c r="L2" s="10"/>
    </row>
    <row r="3" spans="1:12" ht="15.75" x14ac:dyDescent="0.25">
      <c r="A3" s="11" t="s">
        <v>8</v>
      </c>
      <c r="B3" s="3">
        <v>1700</v>
      </c>
      <c r="C3" s="4">
        <f>B3*0.15</f>
        <v>255</v>
      </c>
      <c r="D3" s="4">
        <f>IF(B3&lt;=1000,B3*0.15,B3*0.1)</f>
        <v>170</v>
      </c>
      <c r="E3" s="4">
        <f>SUM(B3:D3)</f>
        <v>2125</v>
      </c>
      <c r="F3" s="4">
        <f>E3-C3</f>
        <v>1870</v>
      </c>
      <c r="G3" s="3">
        <v>570</v>
      </c>
      <c r="H3" s="4">
        <f>IF(F3&lt;$L$3*10,F3*0.12,IF(AND(F3&gt;=$L$3*10, F3&lt;=$L$3*20),F3*0.15,F3*0.18))</f>
        <v>224.4</v>
      </c>
      <c r="I3" s="4">
        <f>E3*0.01</f>
        <v>21.25</v>
      </c>
      <c r="J3" s="4">
        <f>G3+H3+I3</f>
        <v>815.65</v>
      </c>
      <c r="K3" s="4">
        <f>E3-J3</f>
        <v>1309.3499999999999</v>
      </c>
      <c r="L3" s="12">
        <v>790</v>
      </c>
    </row>
    <row r="4" spans="1:12" ht="15.75" x14ac:dyDescent="0.25">
      <c r="A4" s="11" t="s">
        <v>9</v>
      </c>
      <c r="B4" s="3">
        <v>1500</v>
      </c>
      <c r="C4" s="4">
        <f t="shared" ref="C4:C12" si="0">B4*0.15</f>
        <v>225</v>
      </c>
      <c r="D4" s="4">
        <f t="shared" ref="D4:D12" si="1">IF(B4&lt;=1000,B4*0.15,B4*0.1)</f>
        <v>150</v>
      </c>
      <c r="E4" s="4">
        <f t="shared" ref="E4:E12" si="2">SUM(B4:D4)</f>
        <v>1875</v>
      </c>
      <c r="F4" s="4">
        <f t="shared" ref="F4:F12" si="3">E4-C4</f>
        <v>1650</v>
      </c>
      <c r="G4" s="3">
        <v>500</v>
      </c>
      <c r="H4" s="4">
        <f t="shared" ref="H4:H12" si="4">IF(F4&lt;$L$3*10,F4*0.12,IF(AND(F4&gt;=$L$3*10, F4&lt;=$L$3*20),F4*0.15,F4*0.18))</f>
        <v>198</v>
      </c>
      <c r="I4" s="4">
        <f t="shared" ref="I4:I12" si="5">E4*0.01</f>
        <v>18.75</v>
      </c>
      <c r="J4" s="4">
        <f t="shared" ref="J4:J12" si="6">G4+H4+I4</f>
        <v>716.75</v>
      </c>
      <c r="K4" s="4">
        <f t="shared" ref="K4:K12" si="7">E4-J4</f>
        <v>1158.25</v>
      </c>
      <c r="L4" s="12"/>
    </row>
    <row r="5" spans="1:12" ht="15.75" x14ac:dyDescent="0.25">
      <c r="A5" s="11" t="s">
        <v>10</v>
      </c>
      <c r="B5" s="3">
        <v>1400</v>
      </c>
      <c r="C5" s="4">
        <f t="shared" si="0"/>
        <v>210</v>
      </c>
      <c r="D5" s="4">
        <f t="shared" si="1"/>
        <v>140</v>
      </c>
      <c r="E5" s="4">
        <f t="shared" si="2"/>
        <v>1750</v>
      </c>
      <c r="F5" s="4">
        <f t="shared" si="3"/>
        <v>1540</v>
      </c>
      <c r="G5" s="3">
        <v>460</v>
      </c>
      <c r="H5" s="4">
        <f t="shared" si="4"/>
        <v>184.79999999999998</v>
      </c>
      <c r="I5" s="4">
        <f t="shared" si="5"/>
        <v>17.5</v>
      </c>
      <c r="J5" s="4">
        <f t="shared" si="6"/>
        <v>662.3</v>
      </c>
      <c r="K5" s="4">
        <f t="shared" si="7"/>
        <v>1087.7</v>
      </c>
      <c r="L5" s="12"/>
    </row>
    <row r="6" spans="1:12" ht="15.75" x14ac:dyDescent="0.25">
      <c r="A6" s="11" t="s">
        <v>11</v>
      </c>
      <c r="B6" s="3">
        <v>1350</v>
      </c>
      <c r="C6" s="4">
        <f t="shared" si="0"/>
        <v>202.5</v>
      </c>
      <c r="D6" s="4">
        <f t="shared" si="1"/>
        <v>135</v>
      </c>
      <c r="E6" s="4">
        <f t="shared" si="2"/>
        <v>1687.5</v>
      </c>
      <c r="F6" s="4">
        <f t="shared" si="3"/>
        <v>1485</v>
      </c>
      <c r="G6" s="3">
        <v>450</v>
      </c>
      <c r="H6" s="4">
        <f t="shared" si="4"/>
        <v>178.2</v>
      </c>
      <c r="I6" s="4">
        <f t="shared" si="5"/>
        <v>16.875</v>
      </c>
      <c r="J6" s="4">
        <f t="shared" si="6"/>
        <v>645.07500000000005</v>
      </c>
      <c r="K6" s="4">
        <f t="shared" si="7"/>
        <v>1042.425</v>
      </c>
      <c r="L6" s="12"/>
    </row>
    <row r="7" spans="1:12" ht="15.75" x14ac:dyDescent="0.25">
      <c r="A7" s="11" t="s">
        <v>12</v>
      </c>
      <c r="B7" s="3">
        <v>1200</v>
      </c>
      <c r="C7" s="4">
        <f t="shared" si="0"/>
        <v>180</v>
      </c>
      <c r="D7" s="4">
        <f t="shared" si="1"/>
        <v>120</v>
      </c>
      <c r="E7" s="4">
        <f t="shared" si="2"/>
        <v>1500</v>
      </c>
      <c r="F7" s="4">
        <f t="shared" si="3"/>
        <v>1320</v>
      </c>
      <c r="G7" s="3">
        <v>400</v>
      </c>
      <c r="H7" s="4">
        <f t="shared" si="4"/>
        <v>158.4</v>
      </c>
      <c r="I7" s="4">
        <f t="shared" si="5"/>
        <v>15</v>
      </c>
      <c r="J7" s="4">
        <f t="shared" si="6"/>
        <v>573.4</v>
      </c>
      <c r="K7" s="4">
        <f t="shared" si="7"/>
        <v>926.6</v>
      </c>
      <c r="L7" s="12"/>
    </row>
    <row r="8" spans="1:12" ht="15.75" x14ac:dyDescent="0.25">
      <c r="A8" s="11" t="s">
        <v>13</v>
      </c>
      <c r="B8" s="3">
        <v>1050</v>
      </c>
      <c r="C8" s="4">
        <f t="shared" si="0"/>
        <v>157.5</v>
      </c>
      <c r="D8" s="4">
        <f t="shared" si="1"/>
        <v>105</v>
      </c>
      <c r="E8" s="4">
        <f t="shared" si="2"/>
        <v>1312.5</v>
      </c>
      <c r="F8" s="4">
        <f t="shared" si="3"/>
        <v>1155</v>
      </c>
      <c r="G8" s="3">
        <v>350</v>
      </c>
      <c r="H8" s="4">
        <f t="shared" si="4"/>
        <v>138.6</v>
      </c>
      <c r="I8" s="4">
        <f t="shared" si="5"/>
        <v>13.125</v>
      </c>
      <c r="J8" s="4">
        <f t="shared" si="6"/>
        <v>501.72500000000002</v>
      </c>
      <c r="K8" s="4">
        <f t="shared" si="7"/>
        <v>810.77499999999998</v>
      </c>
      <c r="L8" s="12"/>
    </row>
    <row r="9" spans="1:12" ht="15.75" x14ac:dyDescent="0.25">
      <c r="A9" s="11" t="s">
        <v>14</v>
      </c>
      <c r="B9" s="3">
        <v>930</v>
      </c>
      <c r="C9" s="4">
        <f t="shared" si="0"/>
        <v>139.5</v>
      </c>
      <c r="D9" s="4">
        <f t="shared" si="1"/>
        <v>139.5</v>
      </c>
      <c r="E9" s="4">
        <f t="shared" si="2"/>
        <v>1209</v>
      </c>
      <c r="F9" s="4">
        <f t="shared" si="3"/>
        <v>1069.5</v>
      </c>
      <c r="G9" s="3">
        <v>310</v>
      </c>
      <c r="H9" s="4">
        <f t="shared" si="4"/>
        <v>128.34</v>
      </c>
      <c r="I9" s="4">
        <f t="shared" si="5"/>
        <v>12.09</v>
      </c>
      <c r="J9" s="4">
        <f t="shared" si="6"/>
        <v>450.43</v>
      </c>
      <c r="K9" s="4">
        <f t="shared" si="7"/>
        <v>758.56999999999994</v>
      </c>
      <c r="L9" s="12"/>
    </row>
    <row r="10" spans="1:12" ht="15.75" x14ac:dyDescent="0.25">
      <c r="A10" s="11" t="s">
        <v>15</v>
      </c>
      <c r="B10" s="3">
        <v>850</v>
      </c>
      <c r="C10" s="4">
        <f t="shared" si="0"/>
        <v>127.5</v>
      </c>
      <c r="D10" s="4">
        <f t="shared" si="1"/>
        <v>127.5</v>
      </c>
      <c r="E10" s="4">
        <f t="shared" si="2"/>
        <v>1105</v>
      </c>
      <c r="F10" s="4">
        <f t="shared" si="3"/>
        <v>977.5</v>
      </c>
      <c r="G10" s="3">
        <v>280</v>
      </c>
      <c r="H10" s="4">
        <f t="shared" si="4"/>
        <v>117.3</v>
      </c>
      <c r="I10" s="4">
        <f t="shared" si="5"/>
        <v>11.05</v>
      </c>
      <c r="J10" s="4">
        <f t="shared" si="6"/>
        <v>408.35</v>
      </c>
      <c r="K10" s="4">
        <f t="shared" si="7"/>
        <v>696.65</v>
      </c>
      <c r="L10" s="12"/>
    </row>
    <row r="11" spans="1:12" ht="15.75" x14ac:dyDescent="0.25">
      <c r="A11" s="11" t="s">
        <v>16</v>
      </c>
      <c r="B11" s="3">
        <v>1200</v>
      </c>
      <c r="C11" s="4">
        <f t="shared" si="0"/>
        <v>180</v>
      </c>
      <c r="D11" s="4">
        <f t="shared" si="1"/>
        <v>120</v>
      </c>
      <c r="E11" s="4">
        <f t="shared" si="2"/>
        <v>1500</v>
      </c>
      <c r="F11" s="4">
        <f t="shared" si="3"/>
        <v>1320</v>
      </c>
      <c r="G11" s="3">
        <v>400</v>
      </c>
      <c r="H11" s="4">
        <f t="shared" si="4"/>
        <v>158.4</v>
      </c>
      <c r="I11" s="4">
        <f t="shared" si="5"/>
        <v>15</v>
      </c>
      <c r="J11" s="4">
        <f t="shared" si="6"/>
        <v>573.4</v>
      </c>
      <c r="K11" s="4">
        <f t="shared" si="7"/>
        <v>926.6</v>
      </c>
      <c r="L11" s="12"/>
    </row>
    <row r="12" spans="1:12" ht="16.5" thickBot="1" x14ac:dyDescent="0.3">
      <c r="A12" s="13" t="s">
        <v>17</v>
      </c>
      <c r="B12" s="14">
        <v>1000</v>
      </c>
      <c r="C12" s="15">
        <f t="shared" si="0"/>
        <v>150</v>
      </c>
      <c r="D12" s="15">
        <f t="shared" si="1"/>
        <v>150</v>
      </c>
      <c r="E12" s="15">
        <f t="shared" si="2"/>
        <v>1300</v>
      </c>
      <c r="F12" s="15">
        <f t="shared" si="3"/>
        <v>1150</v>
      </c>
      <c r="G12" s="14">
        <v>300</v>
      </c>
      <c r="H12" s="15">
        <f t="shared" si="4"/>
        <v>138</v>
      </c>
      <c r="I12" s="15">
        <f t="shared" si="5"/>
        <v>13</v>
      </c>
      <c r="J12" s="15">
        <f t="shared" si="6"/>
        <v>451</v>
      </c>
      <c r="K12" s="15">
        <f t="shared" si="7"/>
        <v>849</v>
      </c>
      <c r="L12" s="16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</sheetData>
  <mergeCells count="8">
    <mergeCell ref="G1:I1"/>
    <mergeCell ref="A1:A2"/>
    <mergeCell ref="E1:E2"/>
    <mergeCell ref="F1:F2"/>
    <mergeCell ref="J1:J2"/>
    <mergeCell ref="K1:K2"/>
    <mergeCell ref="L1:L2"/>
    <mergeCell ref="B1:D1"/>
  </mergeCells>
  <conditionalFormatting sqref="K3:K12">
    <cfRule type="cellIs" dxfId="1" priority="2" operator="lessThan">
      <formula>1000</formula>
    </cfRule>
    <cfRule type="cellIs" dxfId="0" priority="1" operator="greaterThan">
      <formula>1000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dcterms:created xsi:type="dcterms:W3CDTF">2017-02-02T06:21:33Z</dcterms:created>
  <dcterms:modified xsi:type="dcterms:W3CDTF">2017-02-02T07:00:49Z</dcterms:modified>
</cp:coreProperties>
</file>